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f915ccf61e428b2/Documents/Cross Inn/"/>
    </mc:Choice>
  </mc:AlternateContent>
  <xr:revisionPtr revIDLastSave="0" documentId="8_{91A68B24-58B8-4410-87FA-20766C70970B}" xr6:coauthVersionLast="47" xr6:coauthVersionMax="47" xr10:uidLastSave="{00000000-0000-0000-0000-000000000000}"/>
  <bookViews>
    <workbookView xWindow="-108" yWindow="-108" windowWidth="23256" windowHeight="14016" xr2:uid="{6B885432-26AE-4575-9128-BA518DAA39CD}"/>
  </bookViews>
  <sheets>
    <sheet name="P&amp;L" sheetId="1" r:id="rId1"/>
    <sheet name="Balance Sheet" sheetId="2" r:id="rId2"/>
    <sheet name="Expenses" sheetId="3" r:id="rId3"/>
    <sheet name="Tax Calc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2" l="1"/>
  <c r="G31" i="1"/>
  <c r="F12" i="4"/>
  <c r="F5" i="4"/>
  <c r="F7" i="4"/>
  <c r="F3" i="4"/>
  <c r="K11" i="2"/>
  <c r="G11" i="1"/>
  <c r="G5" i="1"/>
  <c r="L9" i="3"/>
  <c r="F11" i="2"/>
  <c r="K9" i="3"/>
  <c r="D25" i="1" s="1"/>
  <c r="F9" i="3"/>
  <c r="D20" i="1" s="1"/>
  <c r="E9" i="3"/>
  <c r="D19" i="1" s="1"/>
  <c r="D9" i="3"/>
  <c r="D18" i="1" s="1"/>
  <c r="C9" i="3"/>
  <c r="D17" i="1" s="1"/>
  <c r="B9" i="3"/>
  <c r="D16" i="1" s="1"/>
  <c r="A9" i="3"/>
  <c r="D15" i="1" s="1"/>
  <c r="J9" i="3"/>
  <c r="D23" i="1" s="1"/>
  <c r="I9" i="3"/>
  <c r="D22" i="1" s="1"/>
  <c r="H9" i="3"/>
  <c r="D21" i="1" s="1"/>
  <c r="G9" i="3"/>
  <c r="D24" i="1" s="1"/>
  <c r="K19" i="2" l="1"/>
  <c r="F19" i="2"/>
  <c r="G25" i="1"/>
  <c r="G27" i="1" s="1"/>
</calcChain>
</file>

<file path=xl/sharedStrings.xml><?xml version="1.0" encoding="utf-8"?>
<sst xmlns="http://schemas.openxmlformats.org/spreadsheetml/2006/main" count="56" uniqueCount="53">
  <si>
    <t>Trading Account</t>
  </si>
  <si>
    <t>Takings</t>
  </si>
  <si>
    <t>COVID Grants</t>
  </si>
  <si>
    <t>Cost of Sales</t>
  </si>
  <si>
    <t>Gross Profit</t>
  </si>
  <si>
    <t>Adverts</t>
  </si>
  <si>
    <t>Staffing</t>
  </si>
  <si>
    <t>Rent/Rates</t>
  </si>
  <si>
    <t>Ins</t>
  </si>
  <si>
    <t>Repairs</t>
  </si>
  <si>
    <t>Light/Heat</t>
  </si>
  <si>
    <t>Sundries</t>
  </si>
  <si>
    <t>Admin</t>
  </si>
  <si>
    <t>Prof Fees</t>
  </si>
  <si>
    <t>Finance</t>
  </si>
  <si>
    <t>Expenses</t>
  </si>
  <si>
    <t>Advertising</t>
  </si>
  <si>
    <t>Repairs/Renewals</t>
  </si>
  <si>
    <t>Light &amp; Heat</t>
  </si>
  <si>
    <t>Rent &amp;Rates</t>
  </si>
  <si>
    <t>Insurance</t>
  </si>
  <si>
    <t>Administration</t>
  </si>
  <si>
    <t>Professional Fees</t>
  </si>
  <si>
    <t>Depreciation</t>
  </si>
  <si>
    <t>Dep'n</t>
  </si>
  <si>
    <t>Net Profit</t>
  </si>
  <si>
    <t>Tax Due</t>
  </si>
  <si>
    <t>Retained Income</t>
  </si>
  <si>
    <t>Assets</t>
  </si>
  <si>
    <t xml:space="preserve">Equipment </t>
  </si>
  <si>
    <t>Cash</t>
  </si>
  <si>
    <t>Stock</t>
  </si>
  <si>
    <t>Liabilities</t>
  </si>
  <si>
    <t>Shareholder Funds</t>
  </si>
  <si>
    <t>Deferred Income</t>
  </si>
  <si>
    <t>Creditors</t>
  </si>
  <si>
    <t>Reserves b/f</t>
  </si>
  <si>
    <t>P&amp;L</t>
  </si>
  <si>
    <t>Pre-Pay Card</t>
  </si>
  <si>
    <t>Premises</t>
  </si>
  <si>
    <t>Balance Sheet Year Ended 30th September 2021</t>
  </si>
  <si>
    <t>TOTAL</t>
  </si>
  <si>
    <t>Tax Calculation</t>
  </si>
  <si>
    <t>Profit per Accounts</t>
  </si>
  <si>
    <t>Add back depreciation</t>
  </si>
  <si>
    <t>Taxable Profit</t>
  </si>
  <si>
    <t>Annual Investment Allowance</t>
  </si>
  <si>
    <t>(Capital Allowances)</t>
  </si>
  <si>
    <t>TAXABLE</t>
  </si>
  <si>
    <t>Tax at 19%</t>
  </si>
  <si>
    <t>Corporation Tax Creditor</t>
  </si>
  <si>
    <t xml:space="preserve">Bank </t>
  </si>
  <si>
    <t>Profit &amp; Loss Account Year Ended 30th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</si>
</sst>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3" fontId="0" fillId="0" borderId="0" xfId="0" applyNumberFormat="1"/>
    <xf numFmtId="3" fontId="2" fillId="0" borderId="0" xfId="0" applyNumberFormat="1" applyFont="1"/>
    <xf numFmtId="0" fontId="1" fillId="0" borderId="0" xfId="0" applyFont="1"/>
    <xf numFmtId="3" fontId="0" fillId="0" borderId="0" xfId="0" applyNumberFormat="1" applyFill="1"/>
    <xf numFmtId="3" fontId="0" fillId="0" borderId="0" xfId="0" applyNumberFormat="1" applyBorder="1"/>
    <xf numFmtId="0" fontId="0" fillId="0" borderId="0" xfId="0" applyFill="1"/>
    <xf numFmtId="3" fontId="0" fillId="0" borderId="1" xfId="0" applyNumberFormat="1" applyFill="1" applyBorder="1"/>
    <xf numFmtId="164" fontId="0" fillId="0" borderId="0" xfId="0" applyNumberFormat="1"/>
    <xf numFmtId="164" fontId="0" fillId="0" borderId="1" xfId="0" applyNumberFormat="1" applyBorder="1"/>
    <xf numFmtId="4" fontId="0" fillId="0" borderId="0" xfId="0" applyNumberFormat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23F8B-5327-4415-9B41-57B1EEE22047}">
  <dimension ref="A1:K32"/>
  <sheetViews>
    <sheetView tabSelected="1" workbookViewId="0">
      <selection activeCell="D29" sqref="D29"/>
    </sheetView>
  </sheetViews>
  <sheetFormatPr defaultRowHeight="14.4" x14ac:dyDescent="0.3"/>
  <cols>
    <col min="1" max="1" width="17.88671875" customWidth="1"/>
    <col min="2" max="2" width="10.6640625" customWidth="1"/>
    <col min="4" max="7" width="8.77734375" style="2"/>
  </cols>
  <sheetData>
    <row r="1" spans="1:11" x14ac:dyDescent="0.3">
      <c r="A1" s="4" t="s">
        <v>52</v>
      </c>
    </row>
    <row r="2" spans="1:11" x14ac:dyDescent="0.3">
      <c r="A2" s="4"/>
    </row>
    <row r="3" spans="1:11" x14ac:dyDescent="0.3">
      <c r="A3" s="4" t="s">
        <v>0</v>
      </c>
    </row>
    <row r="5" spans="1:11" x14ac:dyDescent="0.3">
      <c r="A5" t="s">
        <v>1</v>
      </c>
      <c r="G5" s="5">
        <f>G7-G6</f>
        <v>19306.140000000003</v>
      </c>
    </row>
    <row r="6" spans="1:11" x14ac:dyDescent="0.3">
      <c r="A6" t="s">
        <v>2</v>
      </c>
      <c r="G6" s="8">
        <v>19891.62</v>
      </c>
    </row>
    <row r="7" spans="1:11" x14ac:dyDescent="0.3">
      <c r="G7" s="5">
        <v>39197.760000000002</v>
      </c>
    </row>
    <row r="9" spans="1:11" x14ac:dyDescent="0.3">
      <c r="A9" t="s">
        <v>3</v>
      </c>
      <c r="E9" s="3"/>
      <c r="F9" s="3"/>
      <c r="G9" s="8">
        <v>11993.37</v>
      </c>
    </row>
    <row r="10" spans="1:11" x14ac:dyDescent="0.3">
      <c r="G10" s="5"/>
    </row>
    <row r="11" spans="1:11" x14ac:dyDescent="0.3">
      <c r="A11" t="s">
        <v>4</v>
      </c>
      <c r="G11" s="5">
        <f>G7-G9</f>
        <v>27204.39</v>
      </c>
    </row>
    <row r="13" spans="1:11" x14ac:dyDescent="0.3">
      <c r="A13" s="4" t="s">
        <v>15</v>
      </c>
    </row>
    <row r="14" spans="1:11" x14ac:dyDescent="0.3">
      <c r="I14" s="2"/>
    </row>
    <row r="15" spans="1:11" x14ac:dyDescent="0.3">
      <c r="A15" t="s">
        <v>16</v>
      </c>
      <c r="D15" s="5">
        <f>Expenses!A9</f>
        <v>253</v>
      </c>
      <c r="E15" s="7"/>
      <c r="F15" s="7"/>
      <c r="G15" s="7"/>
      <c r="H15" s="7"/>
      <c r="K15" s="11"/>
    </row>
    <row r="16" spans="1:11" x14ac:dyDescent="0.3">
      <c r="A16" t="s">
        <v>6</v>
      </c>
      <c r="D16" s="5">
        <f>Expenses!B9</f>
        <v>103.5</v>
      </c>
      <c r="E16" s="7"/>
      <c r="F16" s="7"/>
      <c r="G16" s="7"/>
      <c r="H16" s="7"/>
    </row>
    <row r="17" spans="1:9" x14ac:dyDescent="0.3">
      <c r="A17" t="s">
        <v>19</v>
      </c>
      <c r="D17" s="5">
        <f>Expenses!C9</f>
        <v>1754.1599999999999</v>
      </c>
      <c r="E17" s="7"/>
      <c r="F17" s="7"/>
      <c r="G17" s="7"/>
      <c r="H17" s="7"/>
    </row>
    <row r="18" spans="1:9" x14ac:dyDescent="0.3">
      <c r="A18" t="s">
        <v>20</v>
      </c>
      <c r="D18" s="5">
        <f>Expenses!D9</f>
        <v>1574.14</v>
      </c>
      <c r="E18" s="7"/>
      <c r="F18" s="7"/>
      <c r="G18" s="7"/>
      <c r="H18" s="7"/>
    </row>
    <row r="19" spans="1:9" x14ac:dyDescent="0.3">
      <c r="A19" t="s">
        <v>17</v>
      </c>
      <c r="D19" s="5">
        <f>Expenses!E9</f>
        <v>926.68</v>
      </c>
      <c r="E19" s="7"/>
      <c r="F19" s="7"/>
      <c r="G19" s="7"/>
      <c r="H19" s="7"/>
    </row>
    <row r="20" spans="1:9" x14ac:dyDescent="0.3">
      <c r="A20" t="s">
        <v>18</v>
      </c>
      <c r="D20" s="5">
        <f>Expenses!F9</f>
        <v>1495.02</v>
      </c>
      <c r="E20" s="7"/>
      <c r="F20" s="7"/>
      <c r="G20" s="7"/>
      <c r="H20" s="7"/>
    </row>
    <row r="21" spans="1:9" x14ac:dyDescent="0.3">
      <c r="A21" t="s">
        <v>21</v>
      </c>
      <c r="D21" s="5">
        <f>Expenses!H9</f>
        <v>2569.9700000000003</v>
      </c>
      <c r="E21" s="7"/>
      <c r="F21" s="7"/>
      <c r="G21" s="7"/>
      <c r="H21" s="7"/>
    </row>
    <row r="22" spans="1:9" x14ac:dyDescent="0.3">
      <c r="A22" t="s">
        <v>22</v>
      </c>
      <c r="D22" s="5">
        <f>Expenses!I9</f>
        <v>0</v>
      </c>
      <c r="E22" s="7"/>
      <c r="F22" s="7"/>
      <c r="G22" s="7"/>
      <c r="H22" s="7"/>
    </row>
    <row r="23" spans="1:9" x14ac:dyDescent="0.3">
      <c r="A23" t="s">
        <v>14</v>
      </c>
      <c r="D23" s="5">
        <f>Expenses!J9</f>
        <v>662.17000000000007</v>
      </c>
      <c r="E23" s="7"/>
      <c r="F23" s="7"/>
      <c r="G23" s="7"/>
      <c r="H23" s="7"/>
    </row>
    <row r="24" spans="1:9" x14ac:dyDescent="0.3">
      <c r="A24" t="s">
        <v>11</v>
      </c>
      <c r="D24" s="5">
        <f>Expenses!G9</f>
        <v>1343.08</v>
      </c>
      <c r="E24" s="7"/>
      <c r="F24" s="7"/>
      <c r="G24" s="7"/>
      <c r="H24" s="7"/>
    </row>
    <row r="25" spans="1:9" x14ac:dyDescent="0.3">
      <c r="A25" t="s">
        <v>23</v>
      </c>
      <c r="D25" s="8">
        <f>Expenses!K9</f>
        <v>6277.12</v>
      </c>
      <c r="E25" s="12"/>
      <c r="F25" s="12"/>
      <c r="G25" s="8">
        <f>SUM(D15:D25)</f>
        <v>16958.84</v>
      </c>
      <c r="H25" s="7"/>
      <c r="I25" s="2"/>
    </row>
    <row r="26" spans="1:9" x14ac:dyDescent="0.3">
      <c r="D26" s="7"/>
      <c r="E26" s="7"/>
      <c r="F26" s="7"/>
      <c r="G26" s="7"/>
      <c r="H26" s="7"/>
    </row>
    <row r="27" spans="1:9" x14ac:dyDescent="0.3">
      <c r="A27" t="s">
        <v>25</v>
      </c>
      <c r="D27" s="7"/>
      <c r="E27" s="7"/>
      <c r="F27" s="7"/>
      <c r="G27" s="5">
        <f>G11-G25</f>
        <v>10245.549999999999</v>
      </c>
      <c r="H27" s="7"/>
    </row>
    <row r="28" spans="1:9" x14ac:dyDescent="0.3">
      <c r="D28" s="7"/>
      <c r="E28" s="7"/>
      <c r="F28" s="7"/>
      <c r="G28" s="7"/>
      <c r="H28" s="7"/>
    </row>
    <row r="29" spans="1:9" x14ac:dyDescent="0.3">
      <c r="A29" t="s">
        <v>26</v>
      </c>
      <c r="D29" s="7"/>
      <c r="E29" s="7"/>
      <c r="F29" s="7"/>
      <c r="G29" s="12">
        <v>2241</v>
      </c>
      <c r="H29" s="7"/>
    </row>
    <row r="30" spans="1:9" x14ac:dyDescent="0.3">
      <c r="D30" s="7"/>
      <c r="E30" s="7"/>
      <c r="F30" s="7"/>
      <c r="G30" s="7"/>
      <c r="H30" s="7"/>
    </row>
    <row r="31" spans="1:9" x14ac:dyDescent="0.3">
      <c r="A31" t="s">
        <v>27</v>
      </c>
      <c r="D31" s="7"/>
      <c r="E31" s="7"/>
      <c r="F31" s="7"/>
      <c r="G31" s="5">
        <f>G27-G29</f>
        <v>8004.5499999999993</v>
      </c>
      <c r="H31" s="7"/>
    </row>
    <row r="32" spans="1:9" x14ac:dyDescent="0.3">
      <c r="D32"/>
      <c r="E32"/>
      <c r="F32"/>
      <c r="G3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F417E-23DB-4873-A5A9-315E98F802A6}">
  <dimension ref="A1:N22"/>
  <sheetViews>
    <sheetView workbookViewId="0">
      <selection activeCell="A9" sqref="A9"/>
    </sheetView>
  </sheetViews>
  <sheetFormatPr defaultRowHeight="14.4" x14ac:dyDescent="0.3"/>
  <sheetData>
    <row r="1" spans="1:14" x14ac:dyDescent="0.3">
      <c r="A1" s="4" t="s">
        <v>40</v>
      </c>
    </row>
    <row r="3" spans="1:14" x14ac:dyDescent="0.3">
      <c r="A3" s="4" t="s">
        <v>28</v>
      </c>
      <c r="H3" s="4" t="s">
        <v>32</v>
      </c>
    </row>
    <row r="5" spans="1:14" x14ac:dyDescent="0.3">
      <c r="A5" t="s">
        <v>39</v>
      </c>
      <c r="D5" s="6"/>
      <c r="E5" s="6"/>
      <c r="F5" s="5">
        <v>318277</v>
      </c>
      <c r="G5" s="5"/>
      <c r="H5" s="5" t="s">
        <v>33</v>
      </c>
      <c r="I5" s="5"/>
      <c r="J5" s="5"/>
      <c r="K5" s="5">
        <v>216300</v>
      </c>
    </row>
    <row r="6" spans="1:14" x14ac:dyDescent="0.3">
      <c r="D6" s="2"/>
      <c r="E6" s="2"/>
      <c r="F6" s="5"/>
      <c r="G6" s="5"/>
      <c r="H6" s="5" t="s">
        <v>34</v>
      </c>
      <c r="I6" s="5"/>
      <c r="J6" s="5"/>
      <c r="K6" s="5">
        <v>114000</v>
      </c>
    </row>
    <row r="7" spans="1:14" x14ac:dyDescent="0.3">
      <c r="A7" t="s">
        <v>29</v>
      </c>
      <c r="D7" s="2"/>
      <c r="E7" s="2"/>
      <c r="F7" s="5">
        <v>9811.91</v>
      </c>
      <c r="G7" s="5"/>
      <c r="H7" s="5"/>
      <c r="I7" s="5"/>
      <c r="J7" s="5"/>
      <c r="K7" s="5"/>
    </row>
    <row r="8" spans="1:14" x14ac:dyDescent="0.3">
      <c r="D8" s="2"/>
      <c r="E8" s="2"/>
      <c r="F8" s="5"/>
      <c r="G8" s="5"/>
      <c r="H8" s="5" t="s">
        <v>35</v>
      </c>
      <c r="I8" s="5"/>
      <c r="J8" s="5"/>
      <c r="K8" s="5">
        <v>5877.17</v>
      </c>
      <c r="N8" s="2"/>
    </row>
    <row r="9" spans="1:14" x14ac:dyDescent="0.3">
      <c r="A9" t="s">
        <v>51</v>
      </c>
      <c r="D9" s="5">
        <v>58727.59</v>
      </c>
      <c r="E9" s="5"/>
      <c r="F9" s="5"/>
      <c r="G9" s="5"/>
      <c r="H9" s="5" t="s">
        <v>50</v>
      </c>
      <c r="I9" s="5"/>
      <c r="J9" s="5"/>
      <c r="K9" s="5">
        <v>2241</v>
      </c>
    </row>
    <row r="10" spans="1:14" x14ac:dyDescent="0.3">
      <c r="A10" t="s">
        <v>30</v>
      </c>
      <c r="D10" s="5">
        <v>172.1</v>
      </c>
      <c r="E10" s="5"/>
      <c r="F10" s="5"/>
      <c r="G10" s="5"/>
    </row>
    <row r="11" spans="1:14" x14ac:dyDescent="0.3">
      <c r="A11" t="s">
        <v>38</v>
      </c>
      <c r="D11" s="8">
        <v>0</v>
      </c>
      <c r="E11" s="8"/>
      <c r="F11" s="5">
        <f>SUM(D9:D11)</f>
        <v>58899.689999999995</v>
      </c>
      <c r="G11" s="5"/>
      <c r="H11" s="5" t="s">
        <v>36</v>
      </c>
      <c r="I11" s="5"/>
      <c r="J11" s="5"/>
      <c r="K11" s="5">
        <f>+(23183+19837)</f>
        <v>43020</v>
      </c>
    </row>
    <row r="12" spans="1:14" x14ac:dyDescent="0.3">
      <c r="D12" s="5"/>
      <c r="E12" s="5"/>
      <c r="F12" s="5"/>
      <c r="G12" s="5"/>
      <c r="H12" s="5"/>
      <c r="I12" s="5"/>
      <c r="J12" s="5"/>
      <c r="K12" s="5"/>
    </row>
    <row r="13" spans="1:14" x14ac:dyDescent="0.3">
      <c r="A13" t="s">
        <v>31</v>
      </c>
      <c r="D13" s="5"/>
      <c r="E13" s="5"/>
      <c r="F13" s="5">
        <v>2453.92</v>
      </c>
      <c r="G13" s="5"/>
      <c r="H13" s="5" t="s">
        <v>37</v>
      </c>
      <c r="I13" s="5"/>
      <c r="J13" s="5"/>
      <c r="K13" s="5">
        <f>'P&amp;L'!G31</f>
        <v>8004.5499999999993</v>
      </c>
    </row>
    <row r="14" spans="1:14" x14ac:dyDescent="0.3">
      <c r="D14" s="2"/>
      <c r="E14" s="2"/>
      <c r="F14" s="2"/>
      <c r="G14" s="5"/>
      <c r="H14" s="5"/>
      <c r="I14" s="5"/>
      <c r="J14" s="5"/>
      <c r="K14" s="5"/>
    </row>
    <row r="15" spans="1:14" x14ac:dyDescent="0.3">
      <c r="D15" s="2"/>
      <c r="E15" s="2"/>
      <c r="F15" s="2"/>
      <c r="G15" s="2"/>
      <c r="H15" s="2"/>
      <c r="I15" s="2"/>
      <c r="J15" s="2"/>
      <c r="K15" s="5"/>
    </row>
    <row r="16" spans="1:14" x14ac:dyDescent="0.3">
      <c r="D16" s="2"/>
      <c r="E16" s="2"/>
      <c r="F16" s="5"/>
      <c r="G16" s="2"/>
      <c r="H16" s="2"/>
      <c r="I16" s="2"/>
      <c r="J16" s="2"/>
      <c r="K16" s="5"/>
    </row>
    <row r="17" spans="4:11" x14ac:dyDescent="0.3">
      <c r="F17" s="7"/>
      <c r="G17" s="2"/>
      <c r="H17" s="2"/>
      <c r="I17" s="2"/>
      <c r="J17" s="2"/>
      <c r="K17" s="5"/>
    </row>
    <row r="18" spans="4:11" x14ac:dyDescent="0.3">
      <c r="D18" s="2"/>
      <c r="E18" s="2"/>
      <c r="F18" s="8"/>
      <c r="G18" s="2"/>
      <c r="H18" s="2"/>
      <c r="I18" s="2"/>
      <c r="J18" s="2"/>
      <c r="K18" s="8"/>
    </row>
    <row r="19" spans="4:11" x14ac:dyDescent="0.3">
      <c r="D19" s="2"/>
      <c r="E19" s="2"/>
      <c r="F19" s="5">
        <f>SUM(F5:F16)</f>
        <v>389442.51999999996</v>
      </c>
      <c r="G19" s="2"/>
      <c r="H19" s="2"/>
      <c r="I19" s="2"/>
      <c r="J19" s="2"/>
      <c r="K19" s="5">
        <f>SUM(K5:K18)</f>
        <v>389442.72</v>
      </c>
    </row>
    <row r="20" spans="4:11" x14ac:dyDescent="0.3">
      <c r="D20" s="2"/>
      <c r="E20" s="2"/>
      <c r="F20" s="2"/>
      <c r="G20" s="2"/>
      <c r="H20" s="2"/>
      <c r="I20" s="2"/>
      <c r="J20" s="2"/>
      <c r="K20" s="2"/>
    </row>
    <row r="22" spans="4:11" x14ac:dyDescent="0.3">
      <c r="G22" s="7"/>
      <c r="H22" s="5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30B25-1A62-4863-A540-4EA31B1B5DA8}">
  <dimension ref="A1:L10"/>
  <sheetViews>
    <sheetView workbookViewId="0"/>
  </sheetViews>
  <sheetFormatPr defaultRowHeight="14.4" x14ac:dyDescent="0.3"/>
  <cols>
    <col min="3" max="3" width="10.21875" customWidth="1"/>
    <col min="6" max="6" width="10.44140625" customWidth="1"/>
  </cols>
  <sheetData>
    <row r="1" spans="1:12" x14ac:dyDescent="0.3">
      <c r="A1" s="4" t="s">
        <v>5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24</v>
      </c>
    </row>
    <row r="2" spans="1:12" x14ac:dyDescent="0.3">
      <c r="A2" s="7">
        <v>253</v>
      </c>
      <c r="B2" s="7">
        <v>103.5</v>
      </c>
      <c r="C2" s="7">
        <v>298.33</v>
      </c>
      <c r="D2" s="7">
        <v>1574.14</v>
      </c>
      <c r="E2" s="7">
        <v>829.78</v>
      </c>
      <c r="F2" s="7">
        <v>1205.3</v>
      </c>
      <c r="G2" s="7">
        <v>883.85</v>
      </c>
      <c r="H2" s="7">
        <v>9.35</v>
      </c>
      <c r="I2" s="7"/>
      <c r="J2" s="7">
        <v>172.56</v>
      </c>
      <c r="K2" s="7">
        <v>1934.55</v>
      </c>
    </row>
    <row r="3" spans="1:12" x14ac:dyDescent="0.3">
      <c r="B3" s="7"/>
      <c r="C3" s="7">
        <v>1423.83</v>
      </c>
      <c r="E3" s="7">
        <v>84.9</v>
      </c>
      <c r="F3" s="7">
        <v>239.72</v>
      </c>
      <c r="G3" s="7">
        <v>217.88</v>
      </c>
      <c r="H3" s="7">
        <v>171.42</v>
      </c>
      <c r="I3" s="7"/>
      <c r="J3" s="7">
        <v>489.61</v>
      </c>
      <c r="K3" s="7">
        <v>43.25</v>
      </c>
    </row>
    <row r="4" spans="1:12" x14ac:dyDescent="0.3">
      <c r="B4" s="7"/>
      <c r="C4" s="7">
        <v>32</v>
      </c>
      <c r="E4" s="7">
        <v>12</v>
      </c>
      <c r="F4" s="7">
        <v>50</v>
      </c>
      <c r="G4" s="7">
        <v>77.98</v>
      </c>
      <c r="H4" s="7">
        <v>279.44</v>
      </c>
      <c r="K4" s="7">
        <v>4299.32</v>
      </c>
    </row>
    <row r="5" spans="1:12" x14ac:dyDescent="0.3">
      <c r="E5" s="7"/>
      <c r="G5" s="7">
        <v>163.37</v>
      </c>
      <c r="H5" s="7">
        <v>457.7</v>
      </c>
    </row>
    <row r="6" spans="1:12" x14ac:dyDescent="0.3">
      <c r="E6" s="7"/>
      <c r="G6" s="7"/>
      <c r="H6" s="7">
        <v>1387.34</v>
      </c>
    </row>
    <row r="7" spans="1:12" x14ac:dyDescent="0.3">
      <c r="G7" s="7"/>
      <c r="H7" s="7">
        <v>229.4</v>
      </c>
    </row>
    <row r="8" spans="1:12" x14ac:dyDescent="0.3">
      <c r="A8" s="1"/>
      <c r="B8" s="1"/>
      <c r="C8" s="1"/>
      <c r="D8" s="1"/>
      <c r="E8" s="1"/>
      <c r="F8" s="1"/>
      <c r="G8" s="1"/>
      <c r="H8" s="1">
        <v>35.32</v>
      </c>
      <c r="I8" s="1"/>
      <c r="J8" s="1"/>
      <c r="K8" s="1"/>
    </row>
    <row r="9" spans="1:12" x14ac:dyDescent="0.3">
      <c r="A9">
        <f t="shared" ref="A9:F9" si="0">SUM(A2:A8)</f>
        <v>253</v>
      </c>
      <c r="B9">
        <f t="shared" si="0"/>
        <v>103.5</v>
      </c>
      <c r="C9">
        <f t="shared" si="0"/>
        <v>1754.1599999999999</v>
      </c>
      <c r="D9">
        <f t="shared" si="0"/>
        <v>1574.14</v>
      </c>
      <c r="E9">
        <f t="shared" si="0"/>
        <v>926.68</v>
      </c>
      <c r="F9">
        <f t="shared" si="0"/>
        <v>1495.02</v>
      </c>
      <c r="G9">
        <f>SUM(G2:G8)</f>
        <v>1343.08</v>
      </c>
      <c r="H9">
        <f t="shared" ref="H9:K9" si="1">SUM(H2:H8)</f>
        <v>2569.9700000000003</v>
      </c>
      <c r="I9">
        <f t="shared" si="1"/>
        <v>0</v>
      </c>
      <c r="J9">
        <f t="shared" si="1"/>
        <v>662.17000000000007</v>
      </c>
      <c r="K9">
        <f t="shared" si="1"/>
        <v>6277.12</v>
      </c>
      <c r="L9" s="4">
        <f>SUM(A9:K9)</f>
        <v>16958.84</v>
      </c>
    </row>
    <row r="10" spans="1:12" x14ac:dyDescent="0.3">
      <c r="L10" s="4" t="s">
        <v>41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EF38A-42CE-4394-8178-DAC21CEE3072}">
  <dimension ref="A1:F14"/>
  <sheetViews>
    <sheetView workbookViewId="0"/>
  </sheetViews>
  <sheetFormatPr defaultRowHeight="14.4" x14ac:dyDescent="0.3"/>
  <cols>
    <col min="6" max="6" width="10" style="9" bestFit="1" customWidth="1"/>
  </cols>
  <sheetData>
    <row r="1" spans="1:6" x14ac:dyDescent="0.3">
      <c r="A1" s="4" t="s">
        <v>42</v>
      </c>
    </row>
    <row r="3" spans="1:6" x14ac:dyDescent="0.3">
      <c r="A3" t="s">
        <v>43</v>
      </c>
      <c r="F3" s="9">
        <f>'P&amp;L'!G27</f>
        <v>10245.549999999999</v>
      </c>
    </row>
    <row r="5" spans="1:6" x14ac:dyDescent="0.3">
      <c r="A5" t="s">
        <v>44</v>
      </c>
      <c r="F5" s="10">
        <f>'P&amp;L'!D25</f>
        <v>6277.12</v>
      </c>
    </row>
    <row r="7" spans="1:6" x14ac:dyDescent="0.3">
      <c r="A7" t="s">
        <v>45</v>
      </c>
      <c r="F7" s="9">
        <f>F3+F5</f>
        <v>16522.669999999998</v>
      </c>
    </row>
    <row r="9" spans="1:6" x14ac:dyDescent="0.3">
      <c r="A9" t="s">
        <v>46</v>
      </c>
      <c r="F9" s="10">
        <v>4730</v>
      </c>
    </row>
    <row r="10" spans="1:6" x14ac:dyDescent="0.3">
      <c r="A10" t="s">
        <v>47</v>
      </c>
    </row>
    <row r="12" spans="1:6" x14ac:dyDescent="0.3">
      <c r="A12" t="s">
        <v>48</v>
      </c>
      <c r="F12" s="9">
        <f>F7-F9</f>
        <v>11792.669999999998</v>
      </c>
    </row>
    <row r="14" spans="1:6" x14ac:dyDescent="0.3">
      <c r="A14" t="s">
        <v>49</v>
      </c>
      <c r="F14" s="9">
        <v>2240.6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P&amp;L</vt:lpstr>
      <vt:lpstr>Balance Sheet</vt:lpstr>
      <vt:lpstr>Expenses</vt:lpstr>
      <vt:lpstr>Tax Calc</vt:lpstr>
    </vt:vector>
  </TitlesOfParts>
  <Company>EDF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Blowers, Owen</dc:creator>
  <cp:lastModifiedBy>Owen Blowers</cp:lastModifiedBy>
  <cp:lastPrinted>2022-01-22T11:50:42Z</cp:lastPrinted>
  <dcterms:created xsi:type="dcterms:W3CDTF">2021-06-29T08:27:59Z</dcterms:created>
  <dcterms:modified xsi:type="dcterms:W3CDTF">2022-08-19T13:17:23Z</dcterms:modified>
</cp:coreProperties>
</file>